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Flex 3\Desktop\"/>
    </mc:Choice>
  </mc:AlternateContent>
  <bookViews>
    <workbookView xWindow="0" yWindow="0" windowWidth="23040" windowHeight="9192"/>
  </bookViews>
  <sheets>
    <sheet name="3.WARec" sheetId="3" r:id="rId1"/>
  </sheets>
  <definedNames>
    <definedName name="_xlnm.Print_Area" localSheetId="0">'3.WARec'!$B$2:$Y$44</definedName>
  </definedNames>
  <calcPr calcId="162913"/>
</workbook>
</file>

<file path=xl/calcChain.xml><?xml version="1.0" encoding="utf-8"?>
<calcChain xmlns="http://schemas.openxmlformats.org/spreadsheetml/2006/main">
  <c r="Q23" i="3" l="1"/>
  <c r="T15" i="3"/>
  <c r="T18" i="3"/>
  <c r="T19" i="3"/>
  <c r="T20" i="3"/>
  <c r="T14" i="3"/>
  <c r="S17" i="3" l="1"/>
  <c r="T17" i="3" s="1"/>
  <c r="S16" i="3"/>
  <c r="T16" i="3" s="1"/>
  <c r="T23" i="3" s="1"/>
  <c r="X23" i="3" s="1"/>
  <c r="X13" i="3"/>
  <c r="W14" i="3"/>
  <c r="W15" i="3" s="1"/>
  <c r="Q22" i="3"/>
  <c r="Y22" i="3"/>
  <c r="X14" i="3" l="1"/>
  <c r="X15" i="3" s="1"/>
  <c r="X16" i="3" s="1"/>
  <c r="X17" i="3" s="1"/>
  <c r="X18" i="3" s="1"/>
  <c r="X19" i="3" s="1"/>
  <c r="X20" i="3" s="1"/>
  <c r="W16" i="3"/>
  <c r="W18" i="3" s="1"/>
  <c r="W19" i="3" s="1"/>
  <c r="W20" i="3" s="1"/>
  <c r="T22" i="3"/>
</calcChain>
</file>

<file path=xl/sharedStrings.xml><?xml version="1.0" encoding="utf-8"?>
<sst xmlns="http://schemas.openxmlformats.org/spreadsheetml/2006/main" count="94" uniqueCount="66">
  <si>
    <t>Details</t>
  </si>
  <si>
    <t>Delegation</t>
  </si>
  <si>
    <t>Currency:</t>
  </si>
  <si>
    <t>Project</t>
  </si>
  <si>
    <t>Activity</t>
  </si>
  <si>
    <t>Budget Holder:</t>
  </si>
  <si>
    <t>Name</t>
  </si>
  <si>
    <t>Signature</t>
  </si>
  <si>
    <t>Date</t>
  </si>
  <si>
    <t>Finance Validation:</t>
  </si>
  <si>
    <t>Name:</t>
  </si>
  <si>
    <t>E-Code:</t>
  </si>
  <si>
    <t>Description</t>
  </si>
  <si>
    <t>No</t>
  </si>
  <si>
    <t xml:space="preserve">Account </t>
  </si>
  <si>
    <t>Receipt</t>
  </si>
  <si>
    <t>Balance</t>
  </si>
  <si>
    <t>M-Code</t>
  </si>
  <si>
    <t>Period To:</t>
  </si>
  <si>
    <t>Based in:</t>
  </si>
  <si>
    <t>CODA Doc Name:</t>
  </si>
  <si>
    <t>For Finance Section ONLY</t>
  </si>
  <si>
    <t>Payee/Payer</t>
  </si>
  <si>
    <t>CODA Doc No:</t>
  </si>
  <si>
    <t>Booking Date:</t>
  </si>
  <si>
    <t>Authorized by:</t>
  </si>
  <si>
    <t xml:space="preserve"> </t>
  </si>
  <si>
    <t>Approvals</t>
  </si>
  <si>
    <t>Federation Approval:</t>
  </si>
  <si>
    <t>When reported for by NS (Where necessary)</t>
  </si>
  <si>
    <t>Input by:</t>
  </si>
  <si>
    <t>Period Fr:</t>
  </si>
  <si>
    <t>Prepared by :</t>
  </si>
  <si>
    <t>Finance :</t>
  </si>
  <si>
    <t>Working Advance Report / Journal</t>
  </si>
  <si>
    <t>WANS</t>
  </si>
  <si>
    <t>29/11/2016</t>
  </si>
  <si>
    <t>ERNA</t>
  </si>
  <si>
    <t>BISHKEK, KYRGYZSTAN</t>
  </si>
  <si>
    <t>ERNA Secretariat</t>
  </si>
  <si>
    <t>Ainura Chambasova</t>
  </si>
  <si>
    <t>Kyrgyzstan Red Crescent</t>
  </si>
  <si>
    <t>Expenditure (KGS)</t>
  </si>
  <si>
    <t>WEBSITE DOMAIN</t>
  </si>
  <si>
    <t>01/01/2018</t>
  </si>
  <si>
    <t>31/01/2018</t>
  </si>
  <si>
    <t>EUR/USD</t>
  </si>
  <si>
    <t>06/04/2018</t>
  </si>
  <si>
    <t>Website hosting</t>
  </si>
  <si>
    <t>28/04/2018</t>
  </si>
  <si>
    <t>Stationary</t>
  </si>
  <si>
    <t>18.04.2018</t>
  </si>
  <si>
    <t>Visibility materials for Almaty Conference (leaflets,bibelots)</t>
  </si>
  <si>
    <t>14-22/05/2018</t>
  </si>
  <si>
    <t>Conference expenses (partcicipation of ERNA Sec.,Kyrgyzstan RC)</t>
  </si>
  <si>
    <t>30/04/2018</t>
  </si>
  <si>
    <t>Begimai Asanova</t>
  </si>
  <si>
    <t>Chingiz Djakipov</t>
  </si>
  <si>
    <t>Totals (Continue at a next page where necessary bringing the balances forward)</t>
  </si>
  <si>
    <t>22/08/2018</t>
  </si>
  <si>
    <t>Expenditure (USD)</t>
  </si>
  <si>
    <t>OPENING BALANCE Turkish RC 9 952,29 USD (RATE 1 USD = 68,55 KGS)</t>
  </si>
  <si>
    <t>22/08/2017</t>
  </si>
  <si>
    <t>Salary January-May</t>
  </si>
  <si>
    <t>Salary July-December</t>
  </si>
  <si>
    <t xml:space="preserve">Balance on 22/08/2018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</si>
</sst>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$_-;\-* #,##0.00\ _$_-;_-* &quot;-&quot;??\ _$_-;_-@_-"/>
    <numFmt numFmtId="165" formatCode="&quot;£&quot;#,##0;\-&quot;£&quot;#,##0"/>
    <numFmt numFmtId="166" formatCode="[$CHF-1407]\ #,##0.00;[Red][$CHF-1407]\ \-#,##0.00"/>
    <numFmt numFmtId="167" formatCode="dd/mm/yy;@"/>
  </numFmts>
  <fonts count="15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>
      <alignment vertical="center"/>
    </xf>
    <xf numFmtId="0" fontId="10" fillId="0" borderId="0"/>
  </cellStyleXfs>
  <cellXfs count="187">
    <xf numFmtId="0" fontId="0" fillId="0" borderId="0" xfId="0" applyAlignment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vertical="center"/>
    </xf>
    <xf numFmtId="167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vertical="center"/>
    </xf>
    <xf numFmtId="166" fontId="2" fillId="0" borderId="0" xfId="0" quotePrefix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166" fontId="2" fillId="0" borderId="7" xfId="0" quotePrefix="1" applyNumberFormat="1" applyFont="1" applyFill="1" applyBorder="1" applyAlignment="1" applyProtection="1">
      <alignment horizontal="center" vertical="center"/>
    </xf>
    <xf numFmtId="166" fontId="2" fillId="0" borderId="7" xfId="0" quotePrefix="1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11" xfId="0" applyFont="1" applyFill="1" applyBorder="1" applyAlignment="1" applyProtection="1">
      <alignment vertical="justify"/>
      <protection locked="0"/>
    </xf>
    <xf numFmtId="0" fontId="2" fillId="0" borderId="1" xfId="0" applyFont="1" applyFill="1" applyBorder="1" applyAlignment="1" applyProtection="1">
      <alignment vertical="justify"/>
      <protection locked="0"/>
    </xf>
    <xf numFmtId="0" fontId="2" fillId="0" borderId="12" xfId="0" applyFont="1" applyFill="1" applyBorder="1" applyAlignment="1" applyProtection="1">
      <alignment vertical="justify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justify"/>
      <protection locked="0"/>
    </xf>
    <xf numFmtId="0" fontId="2" fillId="0" borderId="9" xfId="0" applyFont="1" applyFill="1" applyBorder="1" applyAlignment="1" applyProtection="1">
      <alignment vertical="justify"/>
      <protection locked="0"/>
    </xf>
    <xf numFmtId="0" fontId="2" fillId="0" borderId="10" xfId="0" applyFont="1" applyFill="1" applyBorder="1" applyAlignment="1" applyProtection="1">
      <alignment vertical="justify"/>
      <protection locked="0"/>
    </xf>
    <xf numFmtId="0" fontId="2" fillId="0" borderId="16" xfId="0" applyFont="1" applyFill="1" applyBorder="1" applyAlignment="1" applyProtection="1">
      <alignment vertical="justify"/>
      <protection locked="0"/>
    </xf>
    <xf numFmtId="0" fontId="2" fillId="0" borderId="17" xfId="0" applyFont="1" applyFill="1" applyBorder="1" applyAlignment="1" applyProtection="1">
      <alignment vertical="justify"/>
      <protection locked="0"/>
    </xf>
    <xf numFmtId="0" fontId="2" fillId="0" borderId="18" xfId="0" applyFont="1" applyFill="1" applyBorder="1" applyAlignment="1" applyProtection="1">
      <alignment vertical="justify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/>
    <xf numFmtId="166" fontId="2" fillId="0" borderId="21" xfId="0" quotePrefix="1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/>
    <xf numFmtId="1" fontId="8" fillId="0" borderId="23" xfId="0" applyNumberFormat="1" applyFont="1" applyFill="1" applyBorder="1" applyAlignment="1" applyProtection="1">
      <alignment horizontal="center" vertical="center"/>
    </xf>
    <xf numFmtId="49" fontId="8" fillId="0" borderId="23" xfId="0" applyNumberFormat="1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4" fontId="2" fillId="0" borderId="23" xfId="0" applyNumberFormat="1" applyFont="1" applyFill="1" applyBorder="1" applyAlignment="1" applyProtection="1">
      <alignment vertical="center"/>
    </xf>
    <xf numFmtId="4" fontId="8" fillId="0" borderId="23" xfId="0" applyNumberFormat="1" applyFont="1" applyFill="1" applyBorder="1" applyAlignment="1" applyProtection="1">
      <alignment vertical="center"/>
    </xf>
    <xf numFmtId="166" fontId="2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1" fontId="2" fillId="0" borderId="1" xfId="0" quotePrefix="1" applyNumberFormat="1" applyFont="1" applyFill="1" applyBorder="1" applyAlignment="1" applyProtection="1">
      <alignment horizontal="center" vertical="center"/>
    </xf>
    <xf numFmtId="166" fontId="2" fillId="0" borderId="7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/>
    <xf numFmtId="0" fontId="2" fillId="3" borderId="0" xfId="0" applyFont="1" applyFill="1" applyBorder="1" applyAlignment="1" applyProtection="1">
      <alignment horizontal="center" vertical="center"/>
    </xf>
    <xf numFmtId="49" fontId="2" fillId="4" borderId="24" xfId="0" applyNumberFormat="1" applyFont="1" applyFill="1" applyBorder="1" applyAlignment="1" applyProtection="1">
      <alignment vertical="center"/>
    </xf>
    <xf numFmtId="1" fontId="2" fillId="4" borderId="24" xfId="0" applyNumberFormat="1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vertical="center"/>
    </xf>
    <xf numFmtId="49" fontId="2" fillId="4" borderId="24" xfId="0" applyNumberFormat="1" applyFont="1" applyFill="1" applyBorder="1" applyAlignment="1" applyProtection="1">
      <alignment horizontal="center" vertical="center"/>
    </xf>
    <xf numFmtId="4" fontId="2" fillId="4" borderId="24" xfId="0" applyNumberFormat="1" applyFont="1" applyFill="1" applyBorder="1" applyAlignment="1" applyProtection="1">
      <alignment vertical="center"/>
    </xf>
    <xf numFmtId="4" fontId="2" fillId="4" borderId="25" xfId="0" applyNumberFormat="1" applyFont="1" applyFill="1" applyBorder="1" applyAlignment="1" applyProtection="1">
      <alignment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</xf>
    <xf numFmtId="166" fontId="2" fillId="0" borderId="7" xfId="0" quotePrefix="1" applyNumberFormat="1" applyFont="1" applyFill="1" applyBorder="1" applyAlignment="1" applyProtection="1">
      <alignment horizontal="left" vertical="center"/>
    </xf>
    <xf numFmtId="166" fontId="2" fillId="0" borderId="7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4" fontId="2" fillId="0" borderId="28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/>
    <xf numFmtId="164" fontId="2" fillId="4" borderId="24" xfId="0" applyNumberFormat="1" applyFont="1" applyFill="1" applyBorder="1" applyAlignment="1" applyProtection="1">
      <alignment vertical="center"/>
    </xf>
    <xf numFmtId="164" fontId="2" fillId="0" borderId="29" xfId="0" applyNumberFormat="1" applyFont="1" applyFill="1" applyBorder="1" applyAlignment="1" applyProtection="1">
      <alignment vertical="justify"/>
      <protection locked="0"/>
    </xf>
    <xf numFmtId="164" fontId="2" fillId="0" borderId="6" xfId="0" applyNumberFormat="1" applyFont="1" applyFill="1" applyBorder="1" applyAlignment="1" applyProtection="1">
      <alignment vertical="justify"/>
      <protection locked="0"/>
    </xf>
    <xf numFmtId="164" fontId="2" fillId="0" borderId="5" xfId="0" applyNumberFormat="1" applyFont="1" applyFill="1" applyBorder="1" applyAlignment="1" applyProtection="1">
      <alignment vertical="justify"/>
      <protection locked="0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5" borderId="19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Fill="1" applyBorder="1" applyAlignment="1" applyProtection="1">
      <alignment vertical="center"/>
    </xf>
    <xf numFmtId="164" fontId="2" fillId="2" borderId="1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7" xfId="0" quotePrefix="1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vertical="center"/>
    </xf>
    <xf numFmtId="164" fontId="7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Alignment="1" applyProtection="1"/>
    <xf numFmtId="164" fontId="2" fillId="0" borderId="1" xfId="0" applyNumberFormat="1" applyFont="1" applyFill="1" applyBorder="1" applyAlignment="1" applyProtection="1">
      <alignment horizontal="right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49" fontId="5" fillId="4" borderId="31" xfId="0" applyNumberFormat="1" applyFont="1" applyFill="1" applyBorder="1" applyAlignment="1" applyProtection="1">
      <alignment horizontal="left" vertical="center"/>
    </xf>
    <xf numFmtId="49" fontId="5" fillId="4" borderId="26" xfId="0" applyNumberFormat="1" applyFont="1" applyFill="1" applyBorder="1" applyAlignment="1" applyProtection="1">
      <alignment horizontal="left" vertical="center"/>
    </xf>
    <xf numFmtId="164" fontId="2" fillId="0" borderId="1" xfId="0" applyNumberFormat="1" applyFont="1" applyFill="1" applyBorder="1" applyAlignment="1" applyProtection="1">
      <alignment vertical="center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" fontId="2" fillId="0" borderId="28" xfId="1" applyNumberFormat="1" applyFont="1" applyFill="1" applyBorder="1" applyAlignment="1" applyProtection="1">
      <alignment horizontal="center" vertical="center"/>
    </xf>
    <xf numFmtId="4" fontId="2" fillId="0" borderId="17" xfId="1" applyNumberFormat="1" applyFont="1" applyFill="1" applyBorder="1" applyAlignment="1" applyProtection="1">
      <alignment horizontal="center" vertical="center"/>
    </xf>
    <xf numFmtId="49" fontId="14" fillId="4" borderId="2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0" fillId="0" borderId="0" xfId="0">
      <alignment vertical="top"/>
    </xf>
    <xf numFmtId="49" fontId="2" fillId="6" borderId="1" xfId="0" applyNumberFormat="1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0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1" applyNumberFormat="1" applyFont="1" applyFill="1" applyBorder="1" applyAlignment="1" applyProtection="1">
      <alignment horizontal="right" vertical="center"/>
    </xf>
    <xf numFmtId="4" fontId="2" fillId="0" borderId="1" xfId="1" applyNumberFormat="1" applyFont="1" applyFill="1" applyBorder="1" applyAlignment="1" applyProtection="1">
      <alignment vertical="center"/>
      <protection locked="0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" fontId="2" fillId="3" borderId="28" xfId="1" applyNumberFormat="1" applyFont="1" applyFill="1" applyBorder="1" applyAlignment="1" applyProtection="1">
      <alignment horizontal="center" vertical="center"/>
      <protection locked="0"/>
    </xf>
    <xf numFmtId="4" fontId="2" fillId="3" borderId="17" xfId="1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left"/>
      <protection locked="0"/>
    </xf>
    <xf numFmtId="49" fontId="2" fillId="3" borderId="32" xfId="0" applyNumberFormat="1" applyFont="1" applyFill="1" applyBorder="1" applyAlignment="1" applyProtection="1">
      <alignment horizontal="left"/>
      <protection locked="0"/>
    </xf>
    <xf numFmtId="49" fontId="2" fillId="3" borderId="17" xfId="0" applyNumberFormat="1" applyFont="1" applyFill="1" applyBorder="1" applyAlignment="1" applyProtection="1">
      <alignment horizontal="left"/>
      <protection locked="0"/>
    </xf>
    <xf numFmtId="4" fontId="2" fillId="0" borderId="19" xfId="0" applyNumberFormat="1" applyFont="1" applyFill="1" applyBorder="1" applyAlignment="1" applyProtection="1">
      <alignment horizontal="right" vertical="center"/>
    </xf>
    <xf numFmtId="4" fontId="2" fillId="0" borderId="36" xfId="0" applyNumberFormat="1" applyFont="1" applyFill="1" applyBorder="1" applyAlignment="1" applyProtection="1">
      <alignment horizontal="right" vertical="center"/>
    </xf>
    <xf numFmtId="4" fontId="8" fillId="0" borderId="23" xfId="0" applyNumberFormat="1" applyFont="1" applyFill="1" applyBorder="1" applyAlignment="1" applyProtection="1">
      <alignment horizontal="center" vertical="center"/>
    </xf>
    <xf numFmtId="4" fontId="2" fillId="3" borderId="1" xfId="1" applyNumberFormat="1" applyFont="1" applyFill="1" applyBorder="1" applyAlignment="1" applyProtection="1">
      <alignment horizontal="right" vertical="center"/>
      <protection locked="0"/>
    </xf>
    <xf numFmtId="4" fontId="2" fillId="0" borderId="28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49" fontId="2" fillId="0" borderId="34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vertical="center"/>
      <protection locked="0"/>
    </xf>
    <xf numFmtId="0" fontId="2" fillId="5" borderId="36" xfId="0" applyFont="1" applyFill="1" applyBorder="1" applyAlignment="1" applyProtection="1">
      <alignment horizontal="left" vertical="center"/>
    </xf>
    <xf numFmtId="0" fontId="2" fillId="5" borderId="31" xfId="0" applyFont="1" applyFill="1" applyBorder="1" applyAlignment="1" applyProtection="1">
      <alignment horizontal="left" vertical="center"/>
    </xf>
    <xf numFmtId="0" fontId="2" fillId="5" borderId="26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right"/>
    </xf>
    <xf numFmtId="0" fontId="2" fillId="0" borderId="34" xfId="0" applyFont="1" applyFill="1" applyBorder="1" applyAlignment="1" applyProtection="1">
      <alignment horizontal="right"/>
    </xf>
    <xf numFmtId="0" fontId="2" fillId="0" borderId="38" xfId="0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right"/>
    </xf>
    <xf numFmtId="0" fontId="2" fillId="5" borderId="36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39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42" xfId="0" applyFont="1" applyFill="1" applyBorder="1" applyAlignment="1" applyProtection="1">
      <alignment horizontal="right"/>
    </xf>
    <xf numFmtId="0" fontId="2" fillId="0" borderId="43" xfId="0" applyFont="1" applyFill="1" applyBorder="1" applyAlignment="1" applyProtection="1">
      <alignment horizontal="right"/>
    </xf>
    <xf numFmtId="0" fontId="2" fillId="0" borderId="43" xfId="0" applyFont="1" applyFill="1" applyBorder="1" applyAlignment="1" applyProtection="1">
      <alignment horizontal="center" vertical="justify"/>
      <protection locked="0"/>
    </xf>
    <xf numFmtId="0" fontId="2" fillId="0" borderId="44" xfId="0" applyFont="1" applyFill="1" applyBorder="1" applyAlignment="1" applyProtection="1">
      <alignment horizontal="center" vertical="justify"/>
      <protection locked="0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/>
    </xf>
    <xf numFmtId="0" fontId="2" fillId="4" borderId="2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justify"/>
      <protection locked="0"/>
    </xf>
    <xf numFmtId="0" fontId="2" fillId="0" borderId="39" xfId="0" applyFont="1" applyFill="1" applyBorder="1" applyAlignment="1" applyProtection="1">
      <alignment horizontal="center" vertical="justify"/>
      <protection locked="0"/>
    </xf>
    <xf numFmtId="0" fontId="2" fillId="0" borderId="1" xfId="0" applyFont="1" applyFill="1" applyBorder="1" applyAlignment="1" applyProtection="1">
      <alignment horizontal="center" vertical="justify"/>
      <protection locked="0"/>
    </xf>
    <xf numFmtId="0" fontId="2" fillId="0" borderId="40" xfId="0" applyFont="1" applyFill="1" applyBorder="1" applyAlignment="1" applyProtection="1">
      <alignment horizontal="center" vertical="justify"/>
      <protection locked="0"/>
    </xf>
    <xf numFmtId="0" fontId="2" fillId="0" borderId="12" xfId="0" applyFont="1" applyFill="1" applyBorder="1" applyAlignment="1" applyProtection="1">
      <alignment horizontal="center" vertical="justify"/>
      <protection locked="0"/>
    </xf>
    <xf numFmtId="0" fontId="2" fillId="0" borderId="41" xfId="0" applyFont="1" applyFill="1" applyBorder="1" applyAlignment="1" applyProtection="1">
      <alignment horizontal="center" vertical="justify"/>
      <protection locked="0"/>
    </xf>
    <xf numFmtId="164" fontId="2" fillId="3" borderId="1" xfId="0" applyNumberFormat="1" applyFont="1" applyFill="1" applyBorder="1" applyAlignment="1" applyProtection="1">
      <alignment horizontal="right" vertical="center"/>
    </xf>
  </cellXfs>
  <cellStyles count="8">
    <cellStyle name="Comma" xfId="1" builtinId="3"/>
    <cellStyle name="Comma0" xfId="2"/>
    <cellStyle name="Currency0" xfId="3"/>
    <cellStyle name="Date" xfId="4"/>
    <cellStyle name="Fixed" xfId="5"/>
    <cellStyle name="Normal" xfId="0" builtinId="0"/>
    <cellStyle name="Обычный 2" xfId="6"/>
    <cellStyle name="Обычн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1"/>
  <sheetViews>
    <sheetView showGridLines="0" tabSelected="1" zoomScale="70" zoomScaleNormal="70" zoomScaleSheetLayoutView="100" workbookViewId="0">
      <selection activeCell="AC19" sqref="AC19"/>
    </sheetView>
  </sheetViews>
  <sheetFormatPr defaultColWidth="10" defaultRowHeight="18.75" customHeight="1"/>
  <cols>
    <col min="1" max="1" width="1.5546875" style="8" customWidth="1"/>
    <col min="2" max="2" width="4.5546875" style="8" customWidth="1"/>
    <col min="3" max="3" width="12.44140625" style="8" customWidth="1"/>
    <col min="4" max="4" width="0.33203125" style="8" customWidth="1"/>
    <col min="5" max="5" width="29.44140625" style="8" customWidth="1"/>
    <col min="6" max="6" width="0.33203125" style="8" customWidth="1"/>
    <col min="7" max="7" width="10" style="95" customWidth="1"/>
    <col min="8" max="8" width="10.109375" style="95" customWidth="1"/>
    <col min="9" max="9" width="10" style="95" customWidth="1"/>
    <col min="10" max="10" width="37.6640625" style="95" customWidth="1"/>
    <col min="11" max="11" width="0.33203125" style="8" customWidth="1"/>
    <col min="12" max="12" width="21.44140625" style="8" customWidth="1"/>
    <col min="13" max="13" width="10" style="8" customWidth="1"/>
    <col min="14" max="14" width="13.88671875" style="8" customWidth="1"/>
    <col min="15" max="15" width="8.5546875" style="8" customWidth="1"/>
    <col min="16" max="16" width="1.88671875" style="8" customWidth="1"/>
    <col min="17" max="17" width="8" style="8" customWidth="1"/>
    <col min="18" max="18" width="6.6640625" style="8" customWidth="1"/>
    <col min="19" max="19" width="16.5546875" style="113" customWidth="1"/>
    <col min="20" max="20" width="8" style="8" customWidth="1"/>
    <col min="21" max="21" width="9.88671875" style="8" customWidth="1"/>
    <col min="22" max="22" width="0.109375" style="8" customWidth="1"/>
    <col min="23" max="23" width="12.5546875" style="8" hidden="1" customWidth="1"/>
    <col min="24" max="24" width="12" style="8" customWidth="1"/>
    <col min="25" max="16384" width="10" style="8"/>
  </cols>
  <sheetData>
    <row r="1" spans="2:25" ht="15" customHeight="1">
      <c r="B1" s="1"/>
      <c r="C1" s="1"/>
      <c r="D1" s="1"/>
      <c r="E1" s="1"/>
      <c r="F1" s="1"/>
      <c r="G1" s="79"/>
      <c r="H1" s="79"/>
      <c r="I1" s="79"/>
      <c r="J1" s="79"/>
      <c r="K1" s="1"/>
      <c r="L1" s="1"/>
      <c r="M1" s="1"/>
      <c r="N1" s="1"/>
      <c r="O1" s="1"/>
      <c r="P1" s="1"/>
      <c r="Q1" s="1"/>
      <c r="R1" s="1"/>
      <c r="S1" s="99"/>
      <c r="T1" s="1"/>
      <c r="U1" s="1"/>
      <c r="V1" s="1"/>
      <c r="W1" s="1"/>
      <c r="X1" s="1"/>
      <c r="Y1" s="1"/>
    </row>
    <row r="2" spans="2:25" ht="6.75" customHeight="1">
      <c r="B2" s="13"/>
      <c r="C2" s="13"/>
      <c r="D2" s="13"/>
      <c r="E2" s="13"/>
      <c r="F2" s="13"/>
      <c r="G2" s="93"/>
      <c r="H2" s="93"/>
      <c r="I2" s="93"/>
      <c r="J2" s="93"/>
      <c r="K2" s="13"/>
      <c r="L2" s="13"/>
      <c r="M2" s="13"/>
      <c r="N2" s="13"/>
      <c r="O2" s="13"/>
      <c r="P2" s="13"/>
      <c r="Q2" s="13"/>
      <c r="R2" s="13"/>
      <c r="S2" s="100"/>
      <c r="T2" s="13"/>
      <c r="U2" s="13"/>
      <c r="V2" s="13"/>
      <c r="W2" s="13"/>
      <c r="X2" s="13"/>
      <c r="Y2" s="13"/>
    </row>
    <row r="3" spans="2:25" ht="18.75" customHeight="1">
      <c r="B3" s="2" t="s">
        <v>34</v>
      </c>
      <c r="C3" s="1"/>
      <c r="D3" s="1"/>
      <c r="E3" s="2"/>
      <c r="F3" s="1"/>
      <c r="G3" s="79"/>
      <c r="H3" s="79"/>
      <c r="I3" s="79"/>
      <c r="J3" s="176" t="s">
        <v>0</v>
      </c>
      <c r="K3" s="177"/>
      <c r="L3" s="177"/>
      <c r="M3" s="177"/>
      <c r="N3" s="177"/>
      <c r="O3" s="177"/>
      <c r="P3" s="177"/>
      <c r="Q3" s="177"/>
      <c r="R3" s="177"/>
      <c r="S3" s="101"/>
      <c r="T3" s="176" t="s">
        <v>21</v>
      </c>
      <c r="U3" s="177"/>
      <c r="V3" s="177"/>
      <c r="W3" s="177"/>
      <c r="X3" s="177"/>
      <c r="Y3" s="179"/>
    </row>
    <row r="4" spans="2:25" ht="18.75" customHeight="1">
      <c r="C4" s="4"/>
      <c r="D4" s="4"/>
      <c r="F4" s="3"/>
      <c r="G4" s="79"/>
      <c r="H4" s="79"/>
      <c r="I4" s="79"/>
      <c r="J4" s="80" t="s">
        <v>10</v>
      </c>
      <c r="K4" s="33"/>
      <c r="L4" s="166" t="s">
        <v>39</v>
      </c>
      <c r="M4" s="166"/>
      <c r="N4" s="167"/>
      <c r="O4" s="39" t="s">
        <v>31</v>
      </c>
      <c r="P4" s="42" t="s">
        <v>36</v>
      </c>
      <c r="Q4" s="155" t="s">
        <v>44</v>
      </c>
      <c r="R4" s="156"/>
      <c r="S4" s="102"/>
      <c r="T4" s="160" t="s">
        <v>20</v>
      </c>
      <c r="U4" s="161"/>
      <c r="V4" s="45"/>
      <c r="W4" s="36"/>
      <c r="X4" s="180" t="s">
        <v>35</v>
      </c>
      <c r="Y4" s="181"/>
    </row>
    <row r="5" spans="2:25" ht="18.75" customHeight="1">
      <c r="B5" s="30" t="s">
        <v>1</v>
      </c>
      <c r="C5" s="9"/>
      <c r="D5" s="4"/>
      <c r="E5" s="48"/>
      <c r="F5" s="14"/>
      <c r="G5" s="81"/>
      <c r="H5" s="81"/>
      <c r="I5" s="79"/>
      <c r="J5" s="82" t="s">
        <v>11</v>
      </c>
      <c r="K5" s="34"/>
      <c r="L5" s="168"/>
      <c r="M5" s="168"/>
      <c r="N5" s="169"/>
      <c r="O5" s="40" t="s">
        <v>18</v>
      </c>
      <c r="P5" s="43"/>
      <c r="Q5" s="155" t="s">
        <v>45</v>
      </c>
      <c r="R5" s="156"/>
      <c r="S5" s="103"/>
      <c r="T5" s="162" t="s">
        <v>23</v>
      </c>
      <c r="U5" s="163"/>
      <c r="V5" s="46"/>
      <c r="W5" s="37"/>
      <c r="X5" s="182"/>
      <c r="Y5" s="183"/>
    </row>
    <row r="6" spans="2:25" ht="18.75" customHeight="1">
      <c r="C6" s="4"/>
      <c r="D6" s="4"/>
      <c r="F6" s="4"/>
      <c r="G6" s="79"/>
      <c r="H6" s="83"/>
      <c r="I6" s="83"/>
      <c r="J6" s="84" t="s">
        <v>19</v>
      </c>
      <c r="K6" s="35"/>
      <c r="L6" s="170" t="s">
        <v>38</v>
      </c>
      <c r="M6" s="170"/>
      <c r="N6" s="171"/>
      <c r="O6" s="41" t="s">
        <v>2</v>
      </c>
      <c r="P6" s="44"/>
      <c r="Q6" s="174" t="s">
        <v>46</v>
      </c>
      <c r="R6" s="175"/>
      <c r="S6" s="104"/>
      <c r="T6" s="172" t="s">
        <v>24</v>
      </c>
      <c r="U6" s="173"/>
      <c r="V6" s="47"/>
      <c r="W6" s="38"/>
      <c r="X6" s="184"/>
      <c r="Y6" s="185"/>
    </row>
    <row r="7" spans="2:25" ht="18.75" customHeight="1" thickBot="1">
      <c r="C7" s="64"/>
      <c r="D7" s="64"/>
      <c r="E7" s="64"/>
      <c r="F7" s="64"/>
      <c r="G7" s="94"/>
      <c r="H7" s="94"/>
      <c r="I7" s="85"/>
      <c r="J7" s="85"/>
      <c r="K7" s="65"/>
      <c r="L7" s="64"/>
      <c r="M7" s="65"/>
      <c r="N7" s="65"/>
      <c r="O7" s="65"/>
      <c r="P7" s="65"/>
      <c r="Q7" s="65"/>
      <c r="R7" s="65"/>
      <c r="S7" s="105"/>
      <c r="T7" s="6"/>
      <c r="U7" s="6"/>
      <c r="V7" s="6"/>
      <c r="W7" s="6"/>
      <c r="X7" s="6"/>
      <c r="Y7" s="6"/>
    </row>
    <row r="8" spans="2:25" ht="18.75" customHeight="1" thickBot="1">
      <c r="B8" s="72" t="s">
        <v>13</v>
      </c>
      <c r="C8" s="73" t="s">
        <v>8</v>
      </c>
      <c r="D8" s="73"/>
      <c r="E8" s="73" t="s">
        <v>22</v>
      </c>
      <c r="F8" s="73"/>
      <c r="G8" s="157" t="s">
        <v>12</v>
      </c>
      <c r="H8" s="158"/>
      <c r="I8" s="158"/>
      <c r="J8" s="159"/>
      <c r="K8" s="73"/>
      <c r="L8" s="73" t="s">
        <v>14</v>
      </c>
      <c r="M8" s="73" t="s">
        <v>3</v>
      </c>
      <c r="N8" s="73" t="s">
        <v>4</v>
      </c>
      <c r="O8" s="73" t="s">
        <v>17</v>
      </c>
      <c r="P8" s="73"/>
      <c r="Q8" s="164" t="s">
        <v>15</v>
      </c>
      <c r="R8" s="165"/>
      <c r="S8" s="106" t="s">
        <v>42</v>
      </c>
      <c r="T8" s="164" t="s">
        <v>60</v>
      </c>
      <c r="U8" s="165"/>
      <c r="V8" s="73"/>
      <c r="W8" s="73"/>
      <c r="X8" s="164" t="s">
        <v>16</v>
      </c>
      <c r="Y8" s="165"/>
    </row>
    <row r="9" spans="2:25" ht="19.5" customHeight="1">
      <c r="B9" s="75"/>
      <c r="C9" s="6"/>
      <c r="D9" s="6"/>
      <c r="E9" s="75"/>
      <c r="F9" s="6"/>
      <c r="G9" s="79"/>
      <c r="H9" s="79"/>
      <c r="I9" s="86"/>
      <c r="J9" s="86"/>
      <c r="K9" s="6"/>
      <c r="L9" s="6"/>
      <c r="M9" s="6"/>
      <c r="N9" s="6"/>
      <c r="O9" s="6"/>
      <c r="P9" s="6"/>
      <c r="Q9" s="6"/>
      <c r="R9" s="6"/>
      <c r="S9" s="105"/>
      <c r="T9" s="6"/>
      <c r="U9" s="6"/>
      <c r="V9" s="6"/>
      <c r="W9" s="6"/>
      <c r="X9" s="6"/>
      <c r="Y9" s="6"/>
    </row>
    <row r="10" spans="2:25" ht="19.5" customHeight="1">
      <c r="B10" s="6"/>
      <c r="C10" s="6"/>
      <c r="D10" s="6"/>
      <c r="E10" s="6"/>
      <c r="F10" s="6"/>
      <c r="G10" s="79"/>
      <c r="H10" s="79"/>
      <c r="I10" s="79"/>
      <c r="J10" s="79"/>
      <c r="K10" s="6"/>
      <c r="L10" s="6"/>
      <c r="M10" s="6"/>
      <c r="N10" s="6"/>
      <c r="O10" s="6"/>
      <c r="P10" s="6"/>
      <c r="Q10" s="6"/>
      <c r="R10" s="6"/>
      <c r="S10" s="105"/>
      <c r="T10" s="6"/>
      <c r="U10" s="6"/>
      <c r="V10" s="6"/>
      <c r="W10" s="6"/>
      <c r="X10" s="6"/>
      <c r="Y10" s="6"/>
    </row>
    <row r="11" spans="2:25" ht="18.75" customHeight="1">
      <c r="B11" s="76"/>
      <c r="C11" s="21" t="s">
        <v>62</v>
      </c>
      <c r="D11" s="26"/>
      <c r="E11" s="76"/>
      <c r="F11" s="26"/>
      <c r="G11" s="178" t="s">
        <v>61</v>
      </c>
      <c r="H11" s="178"/>
      <c r="I11" s="178"/>
      <c r="J11" s="178"/>
      <c r="K11" s="18"/>
      <c r="L11" s="7"/>
      <c r="M11" s="22"/>
      <c r="N11" s="22"/>
      <c r="O11" s="22"/>
      <c r="P11" s="18"/>
      <c r="Q11" s="139">
        <v>9242.66</v>
      </c>
      <c r="R11" s="139"/>
      <c r="S11" s="114"/>
      <c r="T11" s="139"/>
      <c r="U11" s="139"/>
      <c r="V11" s="18"/>
      <c r="W11" s="27"/>
      <c r="X11" s="134">
        <v>9242.66</v>
      </c>
      <c r="Y11" s="134"/>
    </row>
    <row r="12" spans="2:25" ht="18.75" customHeight="1">
      <c r="B12" s="61"/>
      <c r="C12" s="22"/>
      <c r="D12" s="26"/>
      <c r="E12" s="78"/>
      <c r="F12" s="26"/>
      <c r="G12" s="120"/>
      <c r="H12" s="121"/>
      <c r="I12" s="121"/>
      <c r="J12" s="122"/>
      <c r="K12" s="18"/>
      <c r="L12" s="63"/>
      <c r="M12" s="22"/>
      <c r="N12" s="22"/>
      <c r="O12" s="22"/>
      <c r="P12" s="18"/>
      <c r="Q12" s="96"/>
      <c r="R12" s="97"/>
      <c r="S12" s="98"/>
      <c r="T12" s="123"/>
      <c r="U12" s="124"/>
      <c r="V12" s="18"/>
      <c r="W12" s="27"/>
      <c r="X12" s="123"/>
      <c r="Y12" s="124"/>
    </row>
    <row r="13" spans="2:25" ht="18.75" customHeight="1">
      <c r="B13" s="61">
        <v>1</v>
      </c>
      <c r="C13" s="22" t="s">
        <v>59</v>
      </c>
      <c r="D13" s="26"/>
      <c r="E13" s="78" t="s">
        <v>41</v>
      </c>
      <c r="F13" s="26"/>
      <c r="G13" s="133" t="s">
        <v>65</v>
      </c>
      <c r="H13" s="133"/>
      <c r="I13" s="133"/>
      <c r="J13" s="133"/>
      <c r="K13" s="18"/>
      <c r="L13" s="63"/>
      <c r="M13" s="22" t="s">
        <v>37</v>
      </c>
      <c r="N13" s="22"/>
      <c r="O13" s="22"/>
      <c r="P13" s="18"/>
      <c r="Q13" s="153">
        <v>9242.66</v>
      </c>
      <c r="R13" s="154"/>
      <c r="S13" s="98">
        <v>633584.48</v>
      </c>
      <c r="T13" s="134"/>
      <c r="U13" s="134"/>
      <c r="V13" s="18"/>
      <c r="W13" s="27"/>
      <c r="X13" s="134">
        <f>Q11+T13</f>
        <v>9242.66</v>
      </c>
      <c r="Y13" s="134"/>
    </row>
    <row r="14" spans="2:25" ht="18.75" customHeight="1">
      <c r="B14" s="61">
        <v>2</v>
      </c>
      <c r="C14" s="22" t="s">
        <v>47</v>
      </c>
      <c r="D14" s="26"/>
      <c r="E14" s="78" t="s">
        <v>41</v>
      </c>
      <c r="F14" s="26"/>
      <c r="G14" s="141" t="s">
        <v>43</v>
      </c>
      <c r="H14" s="141"/>
      <c r="I14" s="141"/>
      <c r="J14" s="141"/>
      <c r="K14" s="18"/>
      <c r="L14" s="63"/>
      <c r="M14" s="22" t="s">
        <v>37</v>
      </c>
      <c r="N14" s="22"/>
      <c r="O14" s="22"/>
      <c r="P14" s="18"/>
      <c r="Q14" s="139"/>
      <c r="R14" s="139"/>
      <c r="S14" s="186">
        <v>1150</v>
      </c>
      <c r="T14" s="134">
        <f>S14/68.55</f>
        <v>16.776075857038659</v>
      </c>
      <c r="U14" s="134"/>
      <c r="V14" s="18"/>
      <c r="W14" s="27" t="e">
        <f>#REF!+Q14-T14</f>
        <v>#REF!</v>
      </c>
      <c r="X14" s="134">
        <f>X13+Q14-T14</f>
        <v>9225.8839241429614</v>
      </c>
      <c r="Y14" s="134"/>
    </row>
    <row r="15" spans="2:25" ht="18.75" customHeight="1">
      <c r="B15" s="61">
        <v>3</v>
      </c>
      <c r="C15" s="22" t="s">
        <v>49</v>
      </c>
      <c r="D15" s="26"/>
      <c r="E15" s="78" t="s">
        <v>41</v>
      </c>
      <c r="F15" s="26"/>
      <c r="G15" s="142" t="s">
        <v>48</v>
      </c>
      <c r="H15" s="133"/>
      <c r="I15" s="133"/>
      <c r="J15" s="133"/>
      <c r="K15" s="18"/>
      <c r="L15" s="63"/>
      <c r="M15" s="22" t="s">
        <v>37</v>
      </c>
      <c r="N15" s="22"/>
      <c r="O15" s="22"/>
      <c r="P15" s="18"/>
      <c r="Q15" s="139"/>
      <c r="R15" s="139"/>
      <c r="S15" s="186">
        <v>2000</v>
      </c>
      <c r="T15" s="134">
        <f t="shared" ref="T15:T20" si="0">S15/68.55</f>
        <v>29.175784099197667</v>
      </c>
      <c r="U15" s="134"/>
      <c r="V15" s="18"/>
      <c r="W15" s="27" t="e">
        <f>W14+Q15-T15</f>
        <v>#REF!</v>
      </c>
      <c r="X15" s="134">
        <f>X14+Q14+Q15-T15</f>
        <v>9196.7081400437637</v>
      </c>
      <c r="Y15" s="134"/>
    </row>
    <row r="16" spans="2:25" ht="18.75" customHeight="1">
      <c r="B16" s="61">
        <v>4</v>
      </c>
      <c r="C16" s="131"/>
      <c r="D16" s="128"/>
      <c r="E16" s="78" t="s">
        <v>41</v>
      </c>
      <c r="F16" s="128"/>
      <c r="G16" s="143" t="s">
        <v>63</v>
      </c>
      <c r="H16" s="143"/>
      <c r="I16" s="143"/>
      <c r="J16" s="143"/>
      <c r="K16" s="129"/>
      <c r="L16" s="130"/>
      <c r="M16" s="131" t="s">
        <v>37</v>
      </c>
      <c r="N16" s="131"/>
      <c r="O16" s="131"/>
      <c r="P16" s="132"/>
      <c r="Q16" s="152"/>
      <c r="R16" s="152"/>
      <c r="S16" s="186">
        <f>47310.38*5</f>
        <v>236551.9</v>
      </c>
      <c r="T16" s="134">
        <f t="shared" si="0"/>
        <v>3450.793581327498</v>
      </c>
      <c r="U16" s="134"/>
      <c r="V16" s="18"/>
      <c r="W16" s="27" t="e">
        <f>W15+Q16-T16</f>
        <v>#REF!</v>
      </c>
      <c r="X16" s="134">
        <f t="shared" ref="X16:X20" si="1">X15+Q15+Q16-T16</f>
        <v>5745.9145587162657</v>
      </c>
      <c r="Y16" s="134"/>
    </row>
    <row r="17" spans="2:25" ht="18.75" customHeight="1">
      <c r="B17" s="61">
        <v>5</v>
      </c>
      <c r="C17" s="131"/>
      <c r="D17" s="128"/>
      <c r="E17" s="78" t="s">
        <v>41</v>
      </c>
      <c r="F17" s="128"/>
      <c r="G17" s="146" t="s">
        <v>64</v>
      </c>
      <c r="H17" s="147"/>
      <c r="I17" s="147"/>
      <c r="J17" s="148"/>
      <c r="K17" s="129"/>
      <c r="L17" s="130"/>
      <c r="M17" s="131" t="s">
        <v>37</v>
      </c>
      <c r="N17" s="131"/>
      <c r="O17" s="131"/>
      <c r="P17" s="132"/>
      <c r="Q17" s="144"/>
      <c r="R17" s="145"/>
      <c r="S17" s="186">
        <f>47306.34*6</f>
        <v>283838.03999999998</v>
      </c>
      <c r="T17" s="134">
        <f t="shared" si="0"/>
        <v>4140.598687089715</v>
      </c>
      <c r="U17" s="134"/>
      <c r="V17" s="18"/>
      <c r="W17" s="27"/>
      <c r="X17" s="134">
        <f t="shared" si="1"/>
        <v>1605.3158716265507</v>
      </c>
      <c r="Y17" s="134"/>
    </row>
    <row r="18" spans="2:25" ht="18.75" customHeight="1">
      <c r="B18" s="61">
        <v>6</v>
      </c>
      <c r="C18" s="22" t="s">
        <v>51</v>
      </c>
      <c r="D18" s="26"/>
      <c r="E18" s="78" t="s">
        <v>41</v>
      </c>
      <c r="F18" s="26"/>
      <c r="G18" s="133" t="s">
        <v>50</v>
      </c>
      <c r="H18" s="133"/>
      <c r="I18" s="133"/>
      <c r="J18" s="133"/>
      <c r="K18" s="18"/>
      <c r="L18" s="63"/>
      <c r="M18" s="22" t="s">
        <v>37</v>
      </c>
      <c r="N18" s="22"/>
      <c r="O18" s="22"/>
      <c r="P18" s="18"/>
      <c r="Q18" s="139"/>
      <c r="R18" s="139"/>
      <c r="S18" s="186">
        <v>2990</v>
      </c>
      <c r="T18" s="134">
        <f t="shared" si="0"/>
        <v>43.61779722830051</v>
      </c>
      <c r="U18" s="134"/>
      <c r="V18" s="18"/>
      <c r="W18" s="27" t="e">
        <f>W16+Q18-T18</f>
        <v>#REF!</v>
      </c>
      <c r="X18" s="134">
        <f t="shared" si="1"/>
        <v>1561.6980743982501</v>
      </c>
      <c r="Y18" s="134"/>
    </row>
    <row r="19" spans="2:25" ht="18.75" customHeight="1">
      <c r="B19" s="61">
        <v>7</v>
      </c>
      <c r="C19" s="22" t="s">
        <v>53</v>
      </c>
      <c r="D19" s="26"/>
      <c r="E19" s="78" t="s">
        <v>41</v>
      </c>
      <c r="F19" s="26"/>
      <c r="G19" s="133" t="s">
        <v>52</v>
      </c>
      <c r="H19" s="133"/>
      <c r="I19" s="133"/>
      <c r="J19" s="133"/>
      <c r="K19" s="18"/>
      <c r="L19" s="63"/>
      <c r="M19" s="22" t="s">
        <v>37</v>
      </c>
      <c r="N19" s="22"/>
      <c r="O19" s="22"/>
      <c r="P19" s="18"/>
      <c r="Q19" s="139"/>
      <c r="R19" s="139"/>
      <c r="S19" s="186">
        <v>25300</v>
      </c>
      <c r="T19" s="134">
        <f t="shared" si="0"/>
        <v>369.0736688548505</v>
      </c>
      <c r="U19" s="134"/>
      <c r="V19" s="18"/>
      <c r="W19" s="27" t="e">
        <f>W18+Q19-T19</f>
        <v>#REF!</v>
      </c>
      <c r="X19" s="134">
        <f t="shared" si="1"/>
        <v>1192.6244055433997</v>
      </c>
      <c r="Y19" s="134"/>
    </row>
    <row r="20" spans="2:25" ht="18.75" customHeight="1">
      <c r="B20" s="61">
        <v>8</v>
      </c>
      <c r="C20" s="22" t="s">
        <v>55</v>
      </c>
      <c r="D20" s="26"/>
      <c r="E20" s="78" t="s">
        <v>41</v>
      </c>
      <c r="F20" s="26"/>
      <c r="G20" s="133" t="s">
        <v>54</v>
      </c>
      <c r="H20" s="133"/>
      <c r="I20" s="133"/>
      <c r="J20" s="133"/>
      <c r="K20" s="18"/>
      <c r="L20" s="63"/>
      <c r="M20" s="22" t="s">
        <v>37</v>
      </c>
      <c r="N20" s="22"/>
      <c r="O20" s="22"/>
      <c r="P20" s="18"/>
      <c r="Q20" s="139"/>
      <c r="R20" s="139"/>
      <c r="S20" s="186">
        <v>88683</v>
      </c>
      <c r="T20" s="134">
        <f t="shared" si="0"/>
        <v>1293.6980306345733</v>
      </c>
      <c r="U20" s="134"/>
      <c r="V20" s="18"/>
      <c r="W20" s="27" t="e">
        <f>W19+Q20-T20</f>
        <v>#REF!</v>
      </c>
      <c r="X20" s="134">
        <f t="shared" si="1"/>
        <v>-101.07362509117365</v>
      </c>
      <c r="Y20" s="134"/>
    </row>
    <row r="21" spans="2:25" ht="19.5" customHeight="1">
      <c r="B21" s="61"/>
      <c r="C21" s="22"/>
      <c r="D21" s="26"/>
      <c r="E21" s="77"/>
      <c r="F21" s="26"/>
      <c r="G21" s="136"/>
      <c r="H21" s="137"/>
      <c r="I21" s="137"/>
      <c r="J21" s="138"/>
      <c r="K21" s="18"/>
      <c r="L21" s="63"/>
      <c r="M21" s="22"/>
      <c r="N21" s="22"/>
      <c r="O21" s="22"/>
      <c r="P21" s="18"/>
      <c r="Q21" s="96"/>
      <c r="R21" s="97"/>
      <c r="S21" s="119"/>
      <c r="T21" s="135"/>
      <c r="U21" s="135"/>
      <c r="V21" s="18"/>
      <c r="W21" s="27"/>
      <c r="X21" s="134"/>
      <c r="Y21" s="134"/>
    </row>
    <row r="22" spans="2:25" ht="18.75" customHeight="1" thickBot="1">
      <c r="B22" s="61"/>
      <c r="C22" s="54"/>
      <c r="D22" s="54"/>
      <c r="E22" s="53"/>
      <c r="F22" s="54"/>
      <c r="G22" s="140"/>
      <c r="H22" s="140"/>
      <c r="I22" s="140"/>
      <c r="J22" s="140"/>
      <c r="K22" s="55"/>
      <c r="L22" s="54"/>
      <c r="M22" s="54"/>
      <c r="N22" s="54"/>
      <c r="O22" s="54"/>
      <c r="P22" s="55"/>
      <c r="Q22" s="151">
        <f>SUM(Q11:R20)</f>
        <v>18485.32</v>
      </c>
      <c r="R22" s="151"/>
      <c r="S22" s="107"/>
      <c r="T22" s="151">
        <f>SUM(T11:U21)</f>
        <v>9343.733625091174</v>
      </c>
      <c r="U22" s="151"/>
      <c r="V22" s="56"/>
      <c r="W22" s="57"/>
      <c r="X22" s="58"/>
      <c r="Y22" s="58">
        <f>SUM(Y11:Y20)</f>
        <v>0</v>
      </c>
    </row>
    <row r="23" spans="2:25" ht="18.75" customHeight="1" thickBot="1">
      <c r="B23" s="61">
        <v>14</v>
      </c>
      <c r="C23" s="117" t="s">
        <v>58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  <c r="P23" s="49"/>
      <c r="Q23" s="149">
        <f>SUM(Q13:R20)</f>
        <v>9242.66</v>
      </c>
      <c r="R23" s="149"/>
      <c r="S23" s="108"/>
      <c r="T23" s="149">
        <f>+SUM(T14:V21)</f>
        <v>9343.733625091174</v>
      </c>
      <c r="U23" s="149"/>
      <c r="V23" s="49"/>
      <c r="W23" s="49"/>
      <c r="X23" s="149">
        <f>Q23-T23</f>
        <v>-101.07362509117411</v>
      </c>
      <c r="Y23" s="150"/>
    </row>
    <row r="24" spans="2:25" ht="18.75" customHeight="1">
      <c r="B24" s="61">
        <v>15</v>
      </c>
      <c r="C24" s="20"/>
      <c r="D24" s="20"/>
      <c r="E24" s="25"/>
      <c r="F24" s="20"/>
      <c r="G24" s="87"/>
      <c r="H24" s="87"/>
      <c r="I24" s="87"/>
      <c r="J24" s="87"/>
      <c r="K24" s="4"/>
      <c r="L24" s="20"/>
      <c r="M24" s="20"/>
      <c r="N24" s="20"/>
      <c r="O24" s="28"/>
      <c r="P24" s="4"/>
      <c r="Q24" s="23"/>
      <c r="R24" s="23"/>
      <c r="S24" s="109"/>
      <c r="T24" s="23"/>
      <c r="U24" s="23"/>
      <c r="V24" s="4"/>
      <c r="W24" s="4"/>
      <c r="X24" s="23"/>
      <c r="Y24" s="23"/>
    </row>
    <row r="25" spans="2:25" ht="18.75" customHeight="1">
      <c r="B25" s="61">
        <v>16</v>
      </c>
      <c r="C25" s="125" t="s">
        <v>27</v>
      </c>
      <c r="D25" s="66"/>
      <c r="E25" s="67"/>
      <c r="F25" s="66"/>
      <c r="G25" s="88"/>
      <c r="H25" s="88"/>
      <c r="I25" s="88"/>
      <c r="J25" s="88"/>
      <c r="K25" s="68"/>
      <c r="L25" s="66"/>
      <c r="M25" s="66"/>
      <c r="N25" s="66"/>
      <c r="O25" s="69"/>
      <c r="P25" s="68"/>
      <c r="Q25" s="70"/>
      <c r="R25" s="70"/>
      <c r="S25" s="101"/>
      <c r="T25" s="70"/>
      <c r="U25" s="70"/>
      <c r="V25" s="68"/>
      <c r="W25" s="68"/>
      <c r="X25" s="70"/>
      <c r="Y25" s="71"/>
    </row>
    <row r="26" spans="2:25" ht="18.75" customHeight="1">
      <c r="B26" s="61">
        <v>17</v>
      </c>
      <c r="C26" s="116" t="s">
        <v>29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"/>
      <c r="N26" s="60" t="s">
        <v>28</v>
      </c>
      <c r="O26" s="1"/>
      <c r="P26" s="1"/>
      <c r="Q26" s="1" t="s">
        <v>26</v>
      </c>
      <c r="R26" s="1"/>
      <c r="S26" s="99"/>
      <c r="T26" s="1"/>
      <c r="U26" s="1"/>
      <c r="V26" s="1"/>
      <c r="W26" s="1"/>
      <c r="X26" s="1"/>
      <c r="Y26" s="19"/>
    </row>
    <row r="27" spans="2:25" ht="18.75" customHeight="1">
      <c r="B27" s="61">
        <v>18</v>
      </c>
      <c r="C27" s="126" t="s">
        <v>32</v>
      </c>
      <c r="D27" s="24"/>
      <c r="E27" s="59" t="s">
        <v>56</v>
      </c>
      <c r="F27" s="31"/>
      <c r="G27" s="89"/>
      <c r="H27" s="89"/>
      <c r="I27" s="89"/>
      <c r="J27" s="90"/>
      <c r="K27" s="32"/>
      <c r="L27" s="62"/>
      <c r="M27" s="1"/>
      <c r="N27" s="1" t="s">
        <v>5</v>
      </c>
      <c r="O27" s="11"/>
      <c r="P27" s="24"/>
      <c r="Q27" s="59"/>
      <c r="R27" s="31"/>
      <c r="S27" s="110"/>
      <c r="T27" s="31"/>
      <c r="U27" s="32"/>
      <c r="V27" s="32"/>
      <c r="W27" s="32"/>
      <c r="X27" s="62"/>
      <c r="Y27" s="51"/>
    </row>
    <row r="28" spans="2:25" ht="18.75" customHeight="1">
      <c r="B28" s="61">
        <v>19</v>
      </c>
      <c r="C28" s="11"/>
      <c r="D28" s="11"/>
      <c r="E28" s="5" t="s">
        <v>6</v>
      </c>
      <c r="F28" s="5"/>
      <c r="G28" s="91"/>
      <c r="H28" s="91" t="s">
        <v>7</v>
      </c>
      <c r="I28" s="91"/>
      <c r="J28" s="91"/>
      <c r="K28" s="5"/>
      <c r="L28" s="5" t="s">
        <v>8</v>
      </c>
      <c r="M28" s="1"/>
      <c r="N28" s="1"/>
      <c r="O28" s="11"/>
      <c r="P28" s="11"/>
      <c r="Q28" s="5"/>
      <c r="R28" s="5"/>
      <c r="S28" s="111"/>
      <c r="T28" s="4" t="s">
        <v>7</v>
      </c>
      <c r="U28" s="4"/>
      <c r="V28" s="5"/>
      <c r="W28" s="5"/>
      <c r="X28" s="5" t="s">
        <v>8</v>
      </c>
      <c r="Y28" s="17"/>
    </row>
    <row r="29" spans="2:25" ht="18.75" customHeight="1">
      <c r="B29" s="61">
        <v>20</v>
      </c>
      <c r="C29" s="12" t="s">
        <v>25</v>
      </c>
      <c r="D29" s="12"/>
      <c r="E29" s="59" t="s">
        <v>57</v>
      </c>
      <c r="F29" s="31"/>
      <c r="G29" s="89"/>
      <c r="H29" s="89"/>
      <c r="I29" s="89"/>
      <c r="J29" s="90"/>
      <c r="K29" s="32"/>
      <c r="L29" s="62"/>
      <c r="M29" s="1"/>
      <c r="N29" s="1" t="s">
        <v>9</v>
      </c>
      <c r="O29" s="12"/>
      <c r="P29" s="12"/>
      <c r="Q29" s="59"/>
      <c r="R29" s="31"/>
      <c r="S29" s="110"/>
      <c r="T29" s="31"/>
      <c r="U29" s="32"/>
      <c r="V29" s="32"/>
      <c r="W29" s="32"/>
      <c r="X29" s="62"/>
      <c r="Y29" s="51"/>
    </row>
    <row r="30" spans="2:25" ht="18.75" customHeight="1">
      <c r="B30" s="61">
        <v>21</v>
      </c>
      <c r="C30" s="12"/>
      <c r="D30" s="12"/>
      <c r="E30" s="5" t="s">
        <v>6</v>
      </c>
      <c r="F30" s="5"/>
      <c r="G30" s="91"/>
      <c r="H30" s="91" t="s">
        <v>7</v>
      </c>
      <c r="I30" s="91"/>
      <c r="J30" s="91"/>
      <c r="K30" s="4"/>
      <c r="L30" s="5" t="s">
        <v>8</v>
      </c>
      <c r="M30" s="1"/>
      <c r="N30" s="1"/>
      <c r="O30" s="12"/>
      <c r="P30" s="12"/>
      <c r="Q30" s="5"/>
      <c r="R30" s="5"/>
      <c r="S30" s="111"/>
      <c r="T30" s="4" t="s">
        <v>7</v>
      </c>
      <c r="U30" s="4"/>
      <c r="V30" s="5"/>
      <c r="W30" s="5"/>
      <c r="X30" s="5" t="s">
        <v>8</v>
      </c>
      <c r="Y30" s="17"/>
    </row>
    <row r="31" spans="2:25" ht="18.75" customHeight="1">
      <c r="B31" s="61">
        <v>22</v>
      </c>
      <c r="C31" s="11" t="s">
        <v>33</v>
      </c>
      <c r="D31" s="11"/>
      <c r="E31" s="59" t="s">
        <v>40</v>
      </c>
      <c r="F31" s="31"/>
      <c r="G31" s="89"/>
      <c r="H31" s="89"/>
      <c r="I31" s="89"/>
      <c r="J31" s="90"/>
      <c r="K31" s="32"/>
      <c r="L31" s="62"/>
      <c r="M31" s="1"/>
      <c r="N31" s="1" t="s">
        <v>30</v>
      </c>
      <c r="O31" s="11"/>
      <c r="P31" s="11"/>
      <c r="Q31" s="31"/>
      <c r="R31" s="31"/>
      <c r="S31" s="110"/>
      <c r="T31" s="31"/>
      <c r="U31" s="32"/>
      <c r="V31" s="32"/>
      <c r="W31" s="32"/>
      <c r="X31" s="32"/>
      <c r="Y31" s="51"/>
    </row>
    <row r="32" spans="2:25" ht="18.75" customHeight="1">
      <c r="B32" s="61"/>
      <c r="C32" s="10"/>
      <c r="D32" s="10"/>
      <c r="E32" s="15" t="s">
        <v>6</v>
      </c>
      <c r="F32" s="15"/>
      <c r="G32" s="92"/>
      <c r="H32" s="92" t="s">
        <v>7</v>
      </c>
      <c r="I32" s="92"/>
      <c r="J32" s="92"/>
      <c r="K32" s="10"/>
      <c r="L32" s="15" t="s">
        <v>8</v>
      </c>
      <c r="M32" s="10"/>
      <c r="N32" s="10"/>
      <c r="O32" s="10"/>
      <c r="P32" s="10"/>
      <c r="Q32" s="15" t="s">
        <v>6</v>
      </c>
      <c r="R32" s="15"/>
      <c r="S32" s="112"/>
      <c r="T32" s="74" t="s">
        <v>7</v>
      </c>
      <c r="U32" s="74"/>
      <c r="V32" s="15"/>
      <c r="W32" s="15"/>
      <c r="X32" s="15" t="s">
        <v>8</v>
      </c>
      <c r="Y32" s="16"/>
    </row>
    <row r="33" spans="2:25" ht="18.75" customHeight="1">
      <c r="B33" s="61"/>
    </row>
    <row r="34" spans="2:25" ht="25.2" customHeight="1" thickBot="1">
      <c r="B34" s="53"/>
    </row>
    <row r="35" spans="2:25" ht="18.75" customHeight="1">
      <c r="B35" s="127"/>
    </row>
    <row r="36" spans="2:25" ht="18.75" customHeight="1">
      <c r="B36" s="25"/>
    </row>
    <row r="37" spans="2:25" ht="18.75" customHeight="1">
      <c r="B37"/>
    </row>
    <row r="38" spans="2:25" ht="18.75" customHeight="1">
      <c r="B38" s="115"/>
    </row>
    <row r="39" spans="2:25" ht="18.75" customHeight="1">
      <c r="B39" s="50"/>
    </row>
    <row r="40" spans="2:25" ht="18.75" customHeight="1">
      <c r="B40" s="50"/>
    </row>
    <row r="41" spans="2:25" s="29" customFormat="1" ht="11.25" customHeight="1">
      <c r="B41" s="50"/>
      <c r="C41" s="8"/>
      <c r="D41" s="8"/>
      <c r="E41" s="8"/>
      <c r="F41" s="8"/>
      <c r="G41" s="95"/>
      <c r="H41" s="95"/>
      <c r="I41" s="95"/>
      <c r="J41" s="95"/>
      <c r="K41" s="8"/>
      <c r="L41" s="8"/>
      <c r="M41" s="8"/>
      <c r="N41" s="8"/>
      <c r="O41" s="8"/>
      <c r="P41" s="8"/>
      <c r="Q41" s="8"/>
      <c r="R41" s="8"/>
      <c r="S41" s="113"/>
      <c r="T41" s="8"/>
      <c r="U41" s="8"/>
      <c r="V41" s="8"/>
      <c r="W41" s="8"/>
      <c r="X41" s="8"/>
      <c r="Y41" s="8"/>
    </row>
    <row r="42" spans="2:25" ht="18.75" customHeight="1">
      <c r="B42" s="50"/>
    </row>
    <row r="43" spans="2:25" ht="15.75" customHeight="1">
      <c r="B43" s="50"/>
    </row>
    <row r="44" spans="2:25" ht="15" customHeight="1">
      <c r="B44" s="52"/>
    </row>
    <row r="45" spans="2:25" s="1" customFormat="1" ht="18.75" customHeight="1">
      <c r="B45" s="8"/>
      <c r="C45" s="8"/>
      <c r="D45" s="8"/>
      <c r="E45" s="8"/>
      <c r="F45" s="8"/>
      <c r="G45" s="95"/>
      <c r="H45" s="95"/>
      <c r="I45" s="95"/>
      <c r="J45" s="95"/>
      <c r="K45" s="8"/>
      <c r="L45" s="8"/>
      <c r="M45" s="8"/>
      <c r="N45" s="8"/>
      <c r="O45" s="8"/>
      <c r="P45" s="8"/>
      <c r="Q45" s="8"/>
      <c r="R45" s="8"/>
      <c r="S45" s="113"/>
      <c r="T45" s="8"/>
      <c r="U45" s="8"/>
      <c r="V45" s="8"/>
      <c r="W45" s="8"/>
      <c r="X45" s="8"/>
      <c r="Y45" s="8"/>
    </row>
    <row r="46" spans="2:25" s="1" customFormat="1" ht="18.75" customHeight="1">
      <c r="B46" s="8"/>
      <c r="C46" s="8"/>
      <c r="D46" s="8"/>
      <c r="E46" s="8"/>
      <c r="F46" s="8"/>
      <c r="G46" s="95"/>
      <c r="H46" s="95"/>
      <c r="I46" s="95"/>
      <c r="J46" s="95"/>
      <c r="K46" s="8"/>
      <c r="L46" s="8"/>
      <c r="M46" s="8"/>
      <c r="N46" s="8"/>
      <c r="O46" s="8"/>
      <c r="P46" s="8"/>
      <c r="Q46" s="8"/>
      <c r="R46" s="8"/>
      <c r="S46" s="113"/>
      <c r="T46" s="8"/>
      <c r="U46" s="8"/>
      <c r="V46" s="8"/>
      <c r="W46" s="8"/>
      <c r="X46" s="8"/>
      <c r="Y46" s="8"/>
    </row>
    <row r="47" spans="2:25" s="1" customFormat="1" ht="18.75" customHeight="1">
      <c r="B47" s="8"/>
      <c r="C47" s="8"/>
      <c r="D47" s="8"/>
      <c r="E47" s="8"/>
      <c r="F47" s="8"/>
      <c r="G47" s="95"/>
      <c r="H47" s="95"/>
      <c r="I47" s="95"/>
      <c r="J47" s="95"/>
      <c r="K47" s="8"/>
      <c r="L47" s="8"/>
      <c r="M47" s="8"/>
      <c r="N47" s="8"/>
      <c r="O47" s="8"/>
      <c r="P47" s="8"/>
      <c r="Q47" s="8"/>
      <c r="R47" s="8"/>
      <c r="S47" s="113"/>
      <c r="T47" s="8"/>
      <c r="U47" s="8"/>
      <c r="V47" s="8"/>
      <c r="W47" s="8"/>
      <c r="X47" s="8"/>
      <c r="Y47" s="8"/>
    </row>
    <row r="48" spans="2:25" s="1" customFormat="1" ht="18.75" customHeight="1">
      <c r="B48" s="8"/>
      <c r="C48" s="8"/>
      <c r="D48" s="8"/>
      <c r="E48" s="8"/>
      <c r="F48" s="8"/>
      <c r="G48" s="95"/>
      <c r="H48" s="95"/>
      <c r="I48" s="95"/>
      <c r="J48" s="95"/>
      <c r="K48" s="8"/>
      <c r="L48" s="8"/>
      <c r="M48" s="8"/>
      <c r="N48" s="8"/>
      <c r="O48" s="8"/>
      <c r="P48" s="8"/>
      <c r="Q48" s="8"/>
      <c r="R48" s="8"/>
      <c r="S48" s="113"/>
      <c r="T48" s="8"/>
      <c r="U48" s="8"/>
      <c r="V48" s="8"/>
      <c r="W48" s="8"/>
      <c r="X48" s="8"/>
      <c r="Y48" s="8"/>
    </row>
    <row r="49" spans="2:25" s="1" customFormat="1" ht="18.75" customHeight="1">
      <c r="B49" s="8"/>
      <c r="C49" s="8"/>
      <c r="D49" s="8"/>
      <c r="E49" s="8"/>
      <c r="F49" s="8"/>
      <c r="G49" s="95"/>
      <c r="H49" s="95"/>
      <c r="I49" s="95"/>
      <c r="J49" s="95"/>
      <c r="K49" s="8"/>
      <c r="L49" s="8"/>
      <c r="M49" s="8"/>
      <c r="N49" s="8"/>
      <c r="O49" s="8"/>
      <c r="P49" s="8"/>
      <c r="Q49" s="8"/>
      <c r="R49" s="8"/>
      <c r="S49" s="113"/>
      <c r="T49" s="8"/>
      <c r="U49" s="8"/>
      <c r="V49" s="8"/>
      <c r="W49" s="8"/>
      <c r="X49" s="8"/>
      <c r="Y49" s="8"/>
    </row>
    <row r="50" spans="2:25" s="1" customFormat="1" ht="18.75" customHeight="1">
      <c r="B50" s="8"/>
      <c r="C50" s="8"/>
      <c r="D50" s="8"/>
      <c r="E50" s="8"/>
      <c r="F50" s="8"/>
      <c r="G50" s="95"/>
      <c r="H50" s="95"/>
      <c r="I50" s="95"/>
      <c r="J50" s="95"/>
      <c r="K50" s="8"/>
      <c r="L50" s="8"/>
      <c r="M50" s="8"/>
      <c r="N50" s="8"/>
      <c r="O50" s="8"/>
      <c r="P50" s="8"/>
      <c r="Q50" s="8"/>
      <c r="R50" s="8"/>
      <c r="S50" s="113"/>
      <c r="T50" s="8"/>
      <c r="U50" s="8"/>
      <c r="V50" s="8"/>
      <c r="W50" s="8"/>
      <c r="X50" s="8"/>
      <c r="Y50" s="8"/>
    </row>
    <row r="51" spans="2:25" s="1" customFormat="1" ht="18.75" customHeight="1">
      <c r="B51" s="8"/>
      <c r="C51" s="8"/>
      <c r="D51" s="8"/>
      <c r="E51" s="8"/>
      <c r="F51" s="8"/>
      <c r="G51" s="95"/>
      <c r="H51" s="95"/>
      <c r="I51" s="95"/>
      <c r="J51" s="95"/>
      <c r="K51" s="8"/>
      <c r="L51" s="8"/>
      <c r="M51" s="8"/>
      <c r="N51" s="8"/>
      <c r="O51" s="8"/>
      <c r="P51" s="8"/>
      <c r="Q51" s="8"/>
      <c r="R51" s="8"/>
      <c r="S51" s="113"/>
      <c r="T51" s="8"/>
      <c r="U51" s="8"/>
      <c r="V51" s="8"/>
      <c r="W51" s="8"/>
      <c r="X51" s="8"/>
      <c r="Y51" s="8"/>
    </row>
  </sheetData>
  <mergeCells count="63">
    <mergeCell ref="J3:R3"/>
    <mergeCell ref="X13:Y13"/>
    <mergeCell ref="G11:J11"/>
    <mergeCell ref="T3:Y3"/>
    <mergeCell ref="X4:Y4"/>
    <mergeCell ref="X5:Y5"/>
    <mergeCell ref="X6:Y6"/>
    <mergeCell ref="X8:Y8"/>
    <mergeCell ref="Q4:R4"/>
    <mergeCell ref="G8:J8"/>
    <mergeCell ref="T4:U4"/>
    <mergeCell ref="T5:U5"/>
    <mergeCell ref="T8:U8"/>
    <mergeCell ref="L4:N4"/>
    <mergeCell ref="L5:N5"/>
    <mergeCell ref="L6:N6"/>
    <mergeCell ref="Q8:R8"/>
    <mergeCell ref="T6:U6"/>
    <mergeCell ref="Q5:R5"/>
    <mergeCell ref="Q6:R6"/>
    <mergeCell ref="X11:Y11"/>
    <mergeCell ref="Q13:R13"/>
    <mergeCell ref="T19:U19"/>
    <mergeCell ref="T17:U17"/>
    <mergeCell ref="Q11:R11"/>
    <mergeCell ref="T15:U15"/>
    <mergeCell ref="T11:U11"/>
    <mergeCell ref="T14:U14"/>
    <mergeCell ref="Q14:R14"/>
    <mergeCell ref="T13:U13"/>
    <mergeCell ref="X14:Y14"/>
    <mergeCell ref="X15:Y15"/>
    <mergeCell ref="T16:U16"/>
    <mergeCell ref="X18:Y18"/>
    <mergeCell ref="X19:Y19"/>
    <mergeCell ref="X23:Y23"/>
    <mergeCell ref="T23:U23"/>
    <mergeCell ref="Q23:R23"/>
    <mergeCell ref="Q22:R22"/>
    <mergeCell ref="T22:U22"/>
    <mergeCell ref="G22:J22"/>
    <mergeCell ref="T18:U18"/>
    <mergeCell ref="Q20:R20"/>
    <mergeCell ref="G20:J20"/>
    <mergeCell ref="G14:J14"/>
    <mergeCell ref="G15:J15"/>
    <mergeCell ref="G16:J16"/>
    <mergeCell ref="G18:J18"/>
    <mergeCell ref="Q17:R17"/>
    <mergeCell ref="G19:J19"/>
    <mergeCell ref="T20:U20"/>
    <mergeCell ref="G17:J17"/>
    <mergeCell ref="Q16:R16"/>
    <mergeCell ref="G13:J13"/>
    <mergeCell ref="X21:Y21"/>
    <mergeCell ref="T21:U21"/>
    <mergeCell ref="G21:J21"/>
    <mergeCell ref="Q19:R19"/>
    <mergeCell ref="Q18:R18"/>
    <mergeCell ref="Q15:R15"/>
    <mergeCell ref="X17:Y17"/>
    <mergeCell ref="X16:Y16"/>
    <mergeCell ref="X20:Y20"/>
  </mergeCells>
  <phoneticPr fontId="0" type="noConversion"/>
  <pageMargins left="0.7" right="0.7" top="0.75" bottom="0.75" header="0.3" footer="0.3"/>
  <pageSetup paperSize="9" scale="57" orientation="landscape" r:id="rId1"/>
  <headerFooter alignWithMargins="0">
    <oddHeader>&amp;L&amp;G</oddHeader>
    <oddFooter>&amp;CPage &amp;P&amp;RWorkind Advance Report
ERNA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3.WARec</vt:lpstr>
      <vt:lpstr>'3.WARec'!Print_Area</vt:lpstr>
    </vt:vector>
  </TitlesOfParts>
  <Company>IFRC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Lenovo Flex 3</cp:lastModifiedBy>
  <cp:lastPrinted>2017-09-28T12:16:43Z</cp:lastPrinted>
  <dcterms:created xsi:type="dcterms:W3CDTF">2004-10-19T07:51:10Z</dcterms:created>
  <dcterms:modified xsi:type="dcterms:W3CDTF">2019-01-22T05:48:27Z</dcterms:modified>
</cp:coreProperties>
</file>